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5" activeTab="0"/>
  </bookViews>
  <sheets>
    <sheet name="CRONOGRAMA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<sst xmlns="http://schemas.openxmlformats.org/spreadsheetml/2006/main" count="36" uniqueCount="32">
  <si>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01</t>
  </si>
  <si>
    <t>02</t>
  </si>
  <si>
    <t>03</t>
  </si>
  <si>
    <t>Analisado por:</t>
  </si>
  <si>
    <t>CRONOGRAMA FÍSICO - FINANCEIRO</t>
  </si>
  <si>
    <t>ITEM</t>
  </si>
  <si>
    <t>SERVIÇOS</t>
  </si>
  <si>
    <t>VALOR DOS</t>
  </si>
  <si>
    <t>PESO</t>
  </si>
  <si>
    <t>ACUM</t>
  </si>
  <si>
    <t>SERV. ( R$ )</t>
  </si>
  <si>
    <t>%</t>
  </si>
  <si>
    <t xml:space="preserve">Uso exclusivo </t>
  </si>
  <si>
    <t xml:space="preserve">VALOR FINAL DA PARCELA </t>
  </si>
  <si>
    <t>VALORES ACUMULADOS</t>
  </si>
  <si>
    <t>________________________________________</t>
  </si>
  <si>
    <t>Em: ______/______/_______</t>
  </si>
  <si>
    <t>Data de elaboração do cronograma: 18/11/2019</t>
  </si>
  <si>
    <t>OBRA: ALIMENTAÇÃO DO BLOCO H</t>
  </si>
  <si>
    <t>Endereço: RUA: 22, S/N - SETOR AEROPORTO -  MINEIROS - GO</t>
  </si>
  <si>
    <t>Tipo de Intervenção: Ampliação da Rede Elétrica</t>
  </si>
  <si>
    <t>Área:</t>
  </si>
  <si>
    <t>Eng. Eletricista Ado Vilela Barbosa</t>
  </si>
  <si>
    <t>CREA-MT: 11.683/D</t>
  </si>
  <si>
    <t>INFRAESTRUTURA</t>
  </si>
  <si>
    <t>LANÇAMENTO DOS CABOS ELÉTRICOS</t>
  </si>
  <si>
    <t>CONEXÕES/ENERGIZAÇÃO</t>
  </si>
  <si>
    <t>VALORES COM BDI (10%)</t>
  </si>
  <si>
    <t>EXEC.</t>
  </si>
  <si>
    <t>1° QUINZENA</t>
  </si>
  <si>
    <t>2° QUINZENA</t>
  </si>
  <si>
    <t>3º QUINZENA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</si>
</sst>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-* #,##0.00\ &quot;R$&quot;_-;\-* #,##0.00\ &quot;R$&quot;_-;_-* &quot;-&quot;??\ &quot;R$&quot;_-;_-@_-"/>
    <numFmt numFmtId="179" formatCode="_(* #,##0.00_);_(* \(#,##0.00\);_(* \-??_);_(@_)"/>
    <numFmt numFmtId="180" formatCode="&quot;R$ &quot;#,##0.00"/>
    <numFmt numFmtId="181" formatCode="0.000"/>
    <numFmt numFmtId="182" formatCode="0.000%"/>
    <numFmt numFmtId="183" formatCode="#,##0.000"/>
    <numFmt numFmtId="184" formatCode="#,##0.0000"/>
    <numFmt numFmtId="185" formatCode="0.0%"/>
    <numFmt numFmtId="186" formatCode="&quot;R$&quot;\ 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9" fontId="0" fillId="0" borderId="0" applyFont="0" applyFill="0" applyAlignment="0" applyProtection="0"/>
  </cellStyleXfs>
  <cellXfs count="67"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179" fontId="5" fillId="0" borderId="10" xfId="60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179" fontId="5" fillId="0" borderId="11" xfId="60" applyFont="1" applyFill="1" applyBorder="1" applyAlignment="1" applyProtection="1">
      <alignment horizontal="center"/>
      <protection/>
    </xf>
    <xf numFmtId="10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9" fontId="5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0" fontId="5" fillId="0" borderId="12" xfId="6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179" fontId="5" fillId="33" borderId="10" xfId="6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>
      <alignment horizontal="center"/>
    </xf>
    <xf numFmtId="9" fontId="5" fillId="33" borderId="12" xfId="60" applyNumberFormat="1" applyFont="1" applyFill="1" applyBorder="1" applyAlignment="1" applyProtection="1">
      <alignment horizontal="center"/>
      <protection/>
    </xf>
    <xf numFmtId="9" fontId="5" fillId="33" borderId="12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9" fontId="7" fillId="0" borderId="14" xfId="0" applyNumberFormat="1" applyFont="1" applyBorder="1" applyAlignment="1">
      <alignment/>
    </xf>
    <xf numFmtId="0" fontId="2" fillId="34" borderId="15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10" fontId="5" fillId="0" borderId="16" xfId="0" applyNumberFormat="1" applyFont="1" applyBorder="1" applyAlignment="1">
      <alignment horizontal="center"/>
    </xf>
    <xf numFmtId="0" fontId="6" fillId="35" borderId="13" xfId="0" applyFont="1" applyFill="1" applyBorder="1" applyAlignment="1">
      <alignment/>
    </xf>
    <xf numFmtId="10" fontId="5" fillId="35" borderId="12" xfId="60" applyNumberFormat="1" applyFont="1" applyFill="1" applyBorder="1" applyAlignment="1" applyProtection="1">
      <alignment horizontal="center"/>
      <protection/>
    </xf>
    <xf numFmtId="49" fontId="7" fillId="0" borderId="17" xfId="0" applyNumberFormat="1" applyFont="1" applyBorder="1" applyAlignment="1">
      <alignment horizontal="center"/>
    </xf>
    <xf numFmtId="0" fontId="2" fillId="34" borderId="18" xfId="0" applyFont="1" applyFill="1" applyBorder="1" applyAlignment="1">
      <alignment/>
    </xf>
    <xf numFmtId="0" fontId="5" fillId="0" borderId="0" xfId="0" applyFont="1" applyAlignment="1">
      <alignment horizontal="right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9" fontId="6" fillId="35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vertical="center"/>
    </xf>
    <xf numFmtId="186" fontId="5" fillId="0" borderId="12" xfId="0" applyNumberFormat="1" applyFont="1" applyBorder="1" applyAlignment="1">
      <alignment horizontal="center"/>
    </xf>
    <xf numFmtId="186" fontId="6" fillId="35" borderId="12" xfId="0" applyNumberFormat="1" applyFont="1" applyFill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 horizontal="center"/>
    </xf>
    <xf numFmtId="49" fontId="2" fillId="34" borderId="21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180" fontId="6" fillId="35" borderId="10" xfId="60" applyNumberFormat="1" applyFont="1" applyFill="1" applyBorder="1" applyAlignment="1" applyProtection="1">
      <alignment horizontal="center"/>
      <protection/>
    </xf>
    <xf numFmtId="49" fontId="2" fillId="34" borderId="16" xfId="0" applyNumberFormat="1" applyFont="1" applyFill="1" applyBorder="1" applyAlignment="1">
      <alignment horizontal="left"/>
    </xf>
    <xf numFmtId="179" fontId="5" fillId="33" borderId="11" xfId="60" applyFont="1" applyFill="1" applyBorder="1" applyAlignment="1" applyProtection="1">
      <alignment horizontal="center"/>
      <protection/>
    </xf>
    <xf numFmtId="179" fontId="5" fillId="0" borderId="11" xfId="60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80" fontId="6" fillId="33" borderId="10" xfId="60" applyNumberFormat="1" applyFont="1" applyFill="1" applyBorder="1" applyAlignment="1" applyProtection="1">
      <alignment horizontal="center"/>
      <protection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180" fontId="6" fillId="0" borderId="10" xfId="6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90" zoomScaleNormal="90" zoomScalePageLayoutView="6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1" sqref="K1"/>
    </sheetView>
  </sheetViews>
  <sheetFormatPr defaultColWidth="9.00390625" defaultRowHeight="12.75"/>
  <cols>
    <col min="1" max="1" width="6.140625" style="1" customWidth="1"/>
    <col min="2" max="2" width="49.57421875" style="2" customWidth="1"/>
    <col min="3" max="3" width="18.00390625" style="2" customWidth="1"/>
    <col min="4" max="4" width="16.28125" style="2" customWidth="1"/>
    <col min="5" max="5" width="16.57421875" style="2" customWidth="1"/>
    <col min="6" max="8" width="17.57421875" style="2" customWidth="1"/>
    <col min="9" max="9" width="15.28125" style="2" customWidth="1"/>
    <col min="10" max="10" width="19.28125" style="3" customWidth="1"/>
    <col min="11" max="11" width="9.00390625" style="0" customWidth="1"/>
    <col min="12" max="12" width="5.57421875" style="0" customWidth="1"/>
  </cols>
  <sheetData>
    <row r="1" spans="1:10" s="4" customFormat="1" ht="18.75">
      <c r="A1" s="63" t="s">
        <v>17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s="4" customFormat="1" ht="18.75">
      <c r="A2" s="47" t="s">
        <v>18</v>
      </c>
      <c r="B2" s="48"/>
      <c r="C2" s="48"/>
      <c r="D2" s="48"/>
      <c r="E2" s="48"/>
      <c r="F2" s="48"/>
      <c r="G2" s="48"/>
      <c r="H2" s="48"/>
      <c r="I2" s="48"/>
      <c r="J2" s="49"/>
    </row>
    <row r="3" spans="1:10" s="4" customFormat="1" ht="18.75">
      <c r="A3" s="44" t="s">
        <v>19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s="4" customFormat="1" ht="18.75">
      <c r="A4" s="23" t="s">
        <v>20</v>
      </c>
      <c r="B4" s="29"/>
      <c r="C4" s="41" t="s">
        <v>21</v>
      </c>
      <c r="D4" s="42"/>
      <c r="E4" s="42"/>
      <c r="F4" s="42"/>
      <c r="G4" s="42"/>
      <c r="H4" s="42"/>
      <c r="I4" s="42"/>
      <c r="J4" s="43"/>
    </row>
    <row r="5" spans="1:10" s="4" customFormat="1" ht="18">
      <c r="A5" s="50" t="s">
        <v>12</v>
      </c>
      <c r="B5" s="51"/>
      <c r="C5" s="51"/>
      <c r="D5" s="51"/>
      <c r="E5" s="51"/>
      <c r="F5" s="51"/>
      <c r="G5" s="51"/>
      <c r="H5" s="51"/>
      <c r="I5" s="51"/>
      <c r="J5" s="52"/>
    </row>
    <row r="6" spans="1:10" s="4" customFormat="1" ht="28.5" customHeight="1">
      <c r="A6" s="54" t="s">
        <v>3</v>
      </c>
      <c r="B6" s="54"/>
      <c r="C6" s="54"/>
      <c r="D6" s="54"/>
      <c r="E6" s="54"/>
      <c r="F6" s="54"/>
      <c r="G6" s="54"/>
      <c r="H6" s="54"/>
      <c r="I6" s="30" t="s">
        <v>16</v>
      </c>
      <c r="J6" s="24"/>
    </row>
    <row r="7" spans="1:10" ht="25.5">
      <c r="A7" s="60" t="s">
        <v>4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s="11" customFormat="1" ht="11.25">
      <c r="A8" s="32" t="s">
        <v>5</v>
      </c>
      <c r="B8" s="25" t="s">
        <v>6</v>
      </c>
      <c r="C8" s="55" t="s">
        <v>29</v>
      </c>
      <c r="D8" s="55"/>
      <c r="E8" s="56" t="s">
        <v>30</v>
      </c>
      <c r="F8" s="56"/>
      <c r="G8" s="55" t="s">
        <v>31</v>
      </c>
      <c r="H8" s="55"/>
      <c r="I8" s="25" t="s">
        <v>7</v>
      </c>
      <c r="J8" s="26" t="s">
        <v>8</v>
      </c>
    </row>
    <row r="9" spans="1:10" s="11" customFormat="1" ht="11.25">
      <c r="A9" s="33"/>
      <c r="B9" s="6"/>
      <c r="C9" s="18" t="s">
        <v>28</v>
      </c>
      <c r="D9" s="19" t="s">
        <v>9</v>
      </c>
      <c r="E9" s="7" t="s">
        <v>28</v>
      </c>
      <c r="F9" s="8" t="s">
        <v>9</v>
      </c>
      <c r="G9" s="18" t="s">
        <v>28</v>
      </c>
      <c r="H9" s="19" t="s">
        <v>9</v>
      </c>
      <c r="I9" s="9" t="s">
        <v>10</v>
      </c>
      <c r="J9" s="10" t="s">
        <v>11</v>
      </c>
    </row>
    <row r="10" spans="1:13" s="11" customFormat="1" ht="20.25" customHeight="1">
      <c r="A10" s="34" t="s">
        <v>0</v>
      </c>
      <c r="B10" s="37" t="s">
        <v>24</v>
      </c>
      <c r="C10" s="20">
        <v>0.75</v>
      </c>
      <c r="D10" s="21">
        <f>C10</f>
        <v>0.75</v>
      </c>
      <c r="E10" s="12">
        <v>0.25</v>
      </c>
      <c r="F10" s="12">
        <f>E10+D10</f>
        <v>1</v>
      </c>
      <c r="G10" s="20">
        <v>0</v>
      </c>
      <c r="H10" s="21">
        <f>F10+G10</f>
        <v>1</v>
      </c>
      <c r="I10" s="38">
        <v>20116.54</v>
      </c>
      <c r="J10" s="14">
        <f>(I10)/(I15)</f>
        <v>0.24183070886256425</v>
      </c>
      <c r="K10" s="31"/>
      <c r="L10" s="36"/>
      <c r="M10" s="36"/>
    </row>
    <row r="11" spans="1:13" s="11" customFormat="1" ht="20.25" customHeight="1">
      <c r="A11" s="34" t="s">
        <v>1</v>
      </c>
      <c r="B11" s="37" t="s">
        <v>25</v>
      </c>
      <c r="C11" s="20">
        <v>0</v>
      </c>
      <c r="D11" s="21">
        <f>C11</f>
        <v>0</v>
      </c>
      <c r="E11" s="12">
        <v>0.5</v>
      </c>
      <c r="F11" s="12">
        <f>E11+D11</f>
        <v>0.5</v>
      </c>
      <c r="G11" s="20">
        <v>0.5</v>
      </c>
      <c r="H11" s="21">
        <f>F11+G11</f>
        <v>1</v>
      </c>
      <c r="I11" s="38">
        <v>60851.78</v>
      </c>
      <c r="J11" s="14">
        <f>(I11)/(I16)</f>
        <v>0.7315288361193729</v>
      </c>
      <c r="K11" s="31"/>
      <c r="L11" s="36"/>
      <c r="M11" s="36"/>
    </row>
    <row r="12" spans="1:13" s="11" customFormat="1" ht="20.25" customHeight="1">
      <c r="A12" s="34" t="s">
        <v>2</v>
      </c>
      <c r="B12" s="37" t="s">
        <v>26</v>
      </c>
      <c r="C12" s="20">
        <v>0</v>
      </c>
      <c r="D12" s="21">
        <f>C12</f>
        <v>0</v>
      </c>
      <c r="E12" s="12">
        <v>0</v>
      </c>
      <c r="F12" s="12">
        <f>E12+D12</f>
        <v>0</v>
      </c>
      <c r="G12" s="20">
        <v>1</v>
      </c>
      <c r="H12" s="21">
        <f>F12+G12</f>
        <v>1</v>
      </c>
      <c r="I12" s="38">
        <v>2216.07</v>
      </c>
      <c r="J12" s="14">
        <f>(I12/I15)</f>
        <v>0.026640455018062885</v>
      </c>
      <c r="K12" s="31"/>
      <c r="L12" s="36"/>
      <c r="M12" s="36"/>
    </row>
    <row r="13" spans="1:10" s="11" customFormat="1" ht="11.25">
      <c r="A13" s="34"/>
      <c r="B13" s="15"/>
      <c r="C13" s="22"/>
      <c r="D13" s="22"/>
      <c r="E13" s="16"/>
      <c r="F13" s="16"/>
      <c r="G13" s="22"/>
      <c r="H13" s="22"/>
      <c r="I13" s="13"/>
      <c r="J13" s="14"/>
    </row>
    <row r="14" spans="1:10" s="11" customFormat="1" ht="11.25">
      <c r="A14" s="34"/>
      <c r="B14" s="17" t="s">
        <v>13</v>
      </c>
      <c r="C14" s="59">
        <f>(I10*0.75)</f>
        <v>15087.405</v>
      </c>
      <c r="D14" s="59"/>
      <c r="E14" s="66">
        <f>(I10*0.25)+(I11*0.5)</f>
        <v>35455.025</v>
      </c>
      <c r="F14" s="66"/>
      <c r="G14" s="59">
        <f>(I11*0.5)+I12</f>
        <v>32641.96</v>
      </c>
      <c r="H14" s="59"/>
      <c r="I14" s="38"/>
      <c r="J14" s="14"/>
    </row>
    <row r="15" spans="1:10" s="11" customFormat="1" ht="11.25">
      <c r="A15" s="34"/>
      <c r="B15" s="17" t="s">
        <v>14</v>
      </c>
      <c r="C15" s="59">
        <f>C14</f>
        <v>15087.405</v>
      </c>
      <c r="D15" s="59"/>
      <c r="E15" s="66">
        <f>C14+E14</f>
        <v>50542.43</v>
      </c>
      <c r="F15" s="66"/>
      <c r="G15" s="59">
        <f>(C14+E14+G14)</f>
        <v>83184.39</v>
      </c>
      <c r="H15" s="59"/>
      <c r="I15" s="38">
        <f>G16</f>
        <v>83184.39</v>
      </c>
      <c r="J15" s="14">
        <f>SUM(J10:J12)</f>
        <v>1</v>
      </c>
    </row>
    <row r="16" spans="1:10" s="11" customFormat="1" ht="11.25">
      <c r="A16" s="35"/>
      <c r="B16" s="27" t="s">
        <v>27</v>
      </c>
      <c r="C16" s="53">
        <f>C15</f>
        <v>15087.405</v>
      </c>
      <c r="D16" s="53"/>
      <c r="E16" s="53">
        <f>E15</f>
        <v>50542.43</v>
      </c>
      <c r="F16" s="53"/>
      <c r="G16" s="53">
        <f>G15</f>
        <v>83184.39</v>
      </c>
      <c r="H16" s="53"/>
      <c r="I16" s="39">
        <f>I15</f>
        <v>83184.39</v>
      </c>
      <c r="J16" s="28"/>
    </row>
    <row r="17" ht="12.75">
      <c r="E17" s="5"/>
    </row>
    <row r="18" ht="12.75">
      <c r="E18" s="5"/>
    </row>
    <row r="19" ht="12.75">
      <c r="E19" s="5"/>
    </row>
    <row r="20" spans="1:10" ht="12.75">
      <c r="A20" s="57" t="s">
        <v>15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0" ht="12.75">
      <c r="A21" s="58" t="s">
        <v>22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0" ht="12.75">
      <c r="A22" s="40" t="s">
        <v>23</v>
      </c>
      <c r="B22" s="40"/>
      <c r="C22" s="40"/>
      <c r="D22" s="40"/>
      <c r="E22" s="40"/>
      <c r="F22" s="40"/>
      <c r="G22" s="40"/>
      <c r="H22" s="40"/>
      <c r="I22" s="40"/>
      <c r="J22" s="40"/>
    </row>
  </sheetData>
  <sheetProtection/>
  <mergeCells count="22">
    <mergeCell ref="A1:J1"/>
    <mergeCell ref="E15:F15"/>
    <mergeCell ref="C14:D14"/>
    <mergeCell ref="E14:F14"/>
    <mergeCell ref="A20:J20"/>
    <mergeCell ref="A21:J21"/>
    <mergeCell ref="G14:H14"/>
    <mergeCell ref="G15:H15"/>
    <mergeCell ref="G16:H16"/>
    <mergeCell ref="A7:J7"/>
    <mergeCell ref="C15:D15"/>
    <mergeCell ref="G8:H8"/>
    <mergeCell ref="A22:J22"/>
    <mergeCell ref="C4:J4"/>
    <mergeCell ref="A3:J3"/>
    <mergeCell ref="A2:J2"/>
    <mergeCell ref="A5:J5"/>
    <mergeCell ref="C16:D16"/>
    <mergeCell ref="E16:F16"/>
    <mergeCell ref="A6:H6"/>
    <mergeCell ref="C8:D8"/>
    <mergeCell ref="E8:F8"/>
  </mergeCells>
  <printOptions/>
  <pageMargins left="0.11811023622047245" right="0.11811023622047245" top="0.8267716535433072" bottom="0.5905511811023623" header="0.5118110236220472" footer="0.5118110236220472"/>
  <pageSetup fitToHeight="0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Obras</dc:creator>
  <cp:keywords/>
  <dc:description/>
  <cp:lastModifiedBy>Ado Vilela</cp:lastModifiedBy>
  <cp:lastPrinted>2016-08-17T17:45:04Z</cp:lastPrinted>
  <dcterms:created xsi:type="dcterms:W3CDTF">2005-02-21T10:17:15Z</dcterms:created>
  <dcterms:modified xsi:type="dcterms:W3CDTF">2019-11-18T11:42:39Z</dcterms:modified>
  <cp:category/>
  <cp:version/>
  <cp:contentType/>
  <cp:contentStatus/>
  <cp:revision>1</cp:revision>
</cp:coreProperties>
</file>